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3\CUARTO TRIMESTRE 2023\FORMATOS CON NOMBRES\"/>
    </mc:Choice>
  </mc:AlternateContent>
  <xr:revisionPtr revIDLastSave="0" documentId="8_{E601600D-C9C7-40A2-AF60-D98C4C1F70D5}" xr6:coauthVersionLast="47" xr6:coauthVersionMax="47" xr10:uidLastSave="{00000000-0000-0000-0000-000000000000}"/>
  <bookViews>
    <workbookView xWindow="-120" yWindow="-120" windowWidth="29040" windowHeight="15720" xr2:uid="{4C620A25-5F36-4528-BCCE-233109D40FDB}"/>
  </bookViews>
  <sheets>
    <sheet name="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G34" i="1"/>
  <c r="F34" i="1"/>
  <c r="D34" i="1"/>
  <c r="E34" i="1" s="1"/>
  <c r="E33" i="1"/>
  <c r="E32" i="1"/>
  <c r="F31" i="1"/>
  <c r="D31" i="1" s="1"/>
  <c r="E31" i="1" s="1"/>
  <c r="F30" i="1"/>
  <c r="G30" i="1" s="1"/>
  <c r="D30" i="1"/>
  <c r="E30" i="1" s="1"/>
  <c r="C30" i="1"/>
  <c r="F29" i="1"/>
  <c r="G29" i="1" s="1"/>
  <c r="C29" i="1"/>
  <c r="F28" i="1"/>
  <c r="G28" i="1" s="1"/>
  <c r="C28" i="1"/>
  <c r="C36" i="1" s="1"/>
  <c r="F27" i="1"/>
  <c r="G27" i="1" s="1"/>
  <c r="D27" i="1"/>
  <c r="E27" i="1" s="1"/>
  <c r="C27" i="1"/>
  <c r="F26" i="1"/>
  <c r="G26" i="1" s="1"/>
  <c r="D26" i="1"/>
  <c r="E26" i="1" s="1"/>
  <c r="C26" i="1"/>
  <c r="E18" i="1"/>
  <c r="G17" i="1"/>
  <c r="F17" i="1"/>
  <c r="D17" i="1"/>
  <c r="C17" i="1"/>
  <c r="E17" i="1" s="1"/>
  <c r="G16" i="1"/>
  <c r="F16" i="1"/>
  <c r="E16" i="1"/>
  <c r="D16" i="1"/>
  <c r="G15" i="1"/>
  <c r="G20" i="1" s="1"/>
  <c r="F15" i="1"/>
  <c r="F20" i="1" s="1"/>
  <c r="D15" i="1"/>
  <c r="E15" i="1" s="1"/>
  <c r="C15" i="1"/>
  <c r="C20" i="1" s="1"/>
  <c r="E14" i="1"/>
  <c r="E13" i="1"/>
  <c r="E12" i="1"/>
  <c r="E11" i="1"/>
  <c r="E10" i="1"/>
  <c r="E9" i="1"/>
  <c r="C38" i="1" l="1"/>
  <c r="G31" i="1"/>
  <c r="G36" i="1" s="1"/>
  <c r="G38" i="1" s="1"/>
  <c r="D28" i="1"/>
  <c r="E28" i="1" s="1"/>
  <c r="D20" i="1"/>
  <c r="E20" i="1" s="1"/>
  <c r="D29" i="1"/>
  <c r="E29" i="1" s="1"/>
  <c r="D36" i="1"/>
  <c r="F36" i="1"/>
  <c r="F38" i="1" s="1"/>
  <c r="E36" i="1" l="1"/>
  <c r="D38" i="1"/>
  <c r="E38" i="1" s="1"/>
</calcChain>
</file>

<file path=xl/sharedStrings.xml><?xml version="1.0" encoding="utf-8"?>
<sst xmlns="http://schemas.openxmlformats.org/spreadsheetml/2006/main" count="53" uniqueCount="44">
  <si>
    <t>Universidad Autónoma de Ciudad Juárez</t>
  </si>
  <si>
    <t>Flujo de Fondos</t>
  </si>
  <si>
    <t>Del 1 enero al 31 de diciembre de 2023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</si>
  <si>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</si>
  <si>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</si>
  <si>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</si>
  <si>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</si>
  <si>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</si>
  <si>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</si>
  <si>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</si>
  <si>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</si>
  <si>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</si>
  <si>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</si>
  <si>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</si>
  <si>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</si>
  <si>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</si>
  <si>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</si>
  <si>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</si>
  <si>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</si>
  <si>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</si>
  <si>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</si>
  <si>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</si>
  <si>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</si>
  <si>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</si>
  <si>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</si>
  <si>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</si>
  <si>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</si>
  <si>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</si>
  <si>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</si>
  <si>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</si>
  <si>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</si>
  <si>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</si>
  <si>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</si>
  <si>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</si>
  <si>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Inversión Pública </t>
  </si>
  <si>
    <t xml:space="preserve">Inversiones Financieras y Otras Provisiones </t>
  </si>
  <si>
    <t>Participaciones y Aportaciones</t>
  </si>
  <si>
    <t>Deuda Pública</t>
  </si>
  <si>
    <t>Total de Egresos</t>
  </si>
  <si>
    <t>Superávit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</si>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</sst>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68">
    <xf numFmtId="0" fontId="0" fillId="0" borderId="0" xfId="0">
      <alignment vertical="top"/>
    </xf>
    <xf numFmtId="0" fontId="2" fillId="0" borderId="0" xfId="0" applyFont="1" applyAlignment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4" fontId="4" fillId="0" borderId="6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2"/>
    </xf>
    <xf numFmtId="4" fontId="6" fillId="0" borderId="11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3"/>
    </xf>
    <xf numFmtId="164" fontId="6" fillId="0" borderId="11" xfId="1" applyNumberFormat="1" applyFont="1" applyBorder="1" applyAlignment="1" applyProtection="1">
      <alignment vertical="center" wrapText="1"/>
      <protection locked="0"/>
    </xf>
    <xf numFmtId="164" fontId="6" fillId="0" borderId="0" xfId="1" applyNumberFormat="1" applyFont="1" applyFill="1" applyBorder="1" applyAlignment="1" applyProtection="1">
      <alignment horizontal="right" vertical="center"/>
      <protection locked="0"/>
    </xf>
    <xf numFmtId="164" fontId="6" fillId="0" borderId="11" xfId="1" applyNumberFormat="1" applyFont="1" applyFill="1" applyBorder="1" applyAlignment="1" applyProtection="1">
      <alignment horizontal="right" vertical="center"/>
    </xf>
    <xf numFmtId="164" fontId="6" fillId="0" borderId="11" xfId="1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horizontal="left" vertical="center" wrapText="1" indent="3"/>
    </xf>
    <xf numFmtId="0" fontId="6" fillId="0" borderId="4" xfId="0" applyFont="1" applyBorder="1" applyAlignment="1">
      <alignment horizontal="left" vertical="center" wrapText="1" indent="2"/>
    </xf>
    <xf numFmtId="164" fontId="6" fillId="0" borderId="0" xfId="1" applyNumberFormat="1" applyFont="1" applyFill="1" applyBorder="1" applyAlignment="1" applyProtection="1">
      <alignment horizontal="right" vertical="center"/>
    </xf>
    <xf numFmtId="0" fontId="3" fillId="0" borderId="4" xfId="0" applyFont="1" applyBorder="1" applyAlignment="1">
      <alignment horizontal="left" vertical="center" wrapText="1" indent="4"/>
    </xf>
    <xf numFmtId="164" fontId="3" fillId="0" borderId="11" xfId="1" applyNumberFormat="1" applyFont="1" applyFill="1" applyBorder="1" applyAlignment="1" applyProtection="1">
      <alignment horizontal="right" vertical="center"/>
    </xf>
    <xf numFmtId="164" fontId="3" fillId="0" borderId="0" xfId="1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Alignment="1"/>
    <xf numFmtId="4" fontId="3" fillId="0" borderId="8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3"/>
    </xf>
    <xf numFmtId="4" fontId="6" fillId="0" borderId="6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4" fillId="0" borderId="0" xfId="0" applyFont="1" applyAlignment="1"/>
    <xf numFmtId="0" fontId="8" fillId="0" borderId="4" xfId="0" applyFont="1" applyBorder="1" applyAlignment="1">
      <alignment horizontal="left" vertical="center" indent="2"/>
    </xf>
    <xf numFmtId="164" fontId="6" fillId="0" borderId="11" xfId="0" applyNumberFormat="1" applyFont="1" applyBorder="1" applyAlignment="1" applyProtection="1">
      <alignment horizontal="right" vertical="center"/>
      <protection locked="0"/>
    </xf>
    <xf numFmtId="164" fontId="6" fillId="0" borderId="11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 applyProtection="1">
      <alignment horizontal="right" vertical="center"/>
      <protection locked="0"/>
    </xf>
    <xf numFmtId="43" fontId="2" fillId="0" borderId="0" xfId="1" applyFont="1" applyAlignment="1" applyProtection="1"/>
    <xf numFmtId="164" fontId="6" fillId="0" borderId="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 indent="4"/>
    </xf>
    <xf numFmtId="164" fontId="3" fillId="0" borderId="11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/>
    <xf numFmtId="0" fontId="3" fillId="0" borderId="9" xfId="0" applyFont="1" applyBorder="1" applyAlignment="1">
      <alignment horizontal="center" vertical="center" wrapText="1"/>
    </xf>
    <xf numFmtId="164" fontId="3" fillId="0" borderId="7" xfId="1" applyNumberFormat="1" applyFont="1" applyFill="1" applyBorder="1" applyAlignment="1" applyProtection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 applyProtection="1">
      <protection locked="0"/>
    </xf>
    <xf numFmtId="0" fontId="7" fillId="0" borderId="13" xfId="0" applyFont="1" applyBorder="1" applyAlignment="1">
      <alignment horizontal="left" indent="1"/>
    </xf>
    <xf numFmtId="164" fontId="7" fillId="0" borderId="0" xfId="1" applyNumberFormat="1" applyFont="1" applyFill="1" applyAlignment="1"/>
    <xf numFmtId="164" fontId="7" fillId="0" borderId="13" xfId="1" applyNumberFormat="1" applyFont="1" applyBorder="1" applyAlignment="1"/>
    <xf numFmtId="0" fontId="7" fillId="0" borderId="0" xfId="0" applyFont="1" applyAlignment="1"/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1</xdr:row>
      <xdr:rowOff>19050</xdr:rowOff>
    </xdr:from>
    <xdr:to>
      <xdr:col>6</xdr:col>
      <xdr:colOff>1336804</xdr:colOff>
      <xdr:row>4</xdr:row>
      <xdr:rowOff>19050</xdr:rowOff>
    </xdr:to>
    <xdr:pic>
      <xdr:nvPicPr>
        <xdr:cNvPr id="2" name="Picture 1" descr="http://www3.uacj.mx/comunicacion/PublishingImages/Escudo%20UACJ%202015/Logotipo%20uacj%202015-gris-%20sin%20fondo.png">
          <a:extLst>
            <a:ext uri="{FF2B5EF4-FFF2-40B4-BE49-F238E27FC236}">
              <a16:creationId xmlns:a16="http://schemas.microsoft.com/office/drawing/2014/main" id="{87F30BCF-27A8-40F5-9131-FA4F6CE08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180975"/>
          <a:ext cx="1012954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marisca\Documents\CUENTA%20PUBLICA%202023\cuenta%20publica%2031%20diciembre%202023.xlsx" TargetMode="External"/><Relationship Id="rId1" Type="http://schemas.openxmlformats.org/officeDocument/2006/relationships/externalLinkPath" Target="/Users/emarisca/Documents/CUENTA%20PUBLICA%202023/cuenta%20publica%2031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UIA DE CUM"/>
      <sheetName val="INDICADORES"/>
      <sheetName val="X"/>
      <sheetName val="12"/>
      <sheetName val="13"/>
      <sheetName val="14"/>
      <sheetName val="15"/>
      <sheetName val="16"/>
      <sheetName val="17"/>
      <sheetName val="OBJETO DEL GASTO"/>
      <sheetName val="18"/>
      <sheetName val="21"/>
      <sheetName val="22"/>
      <sheetName val="35"/>
      <sheetName val="36"/>
      <sheetName val="37"/>
      <sheetName val="38"/>
      <sheetName val="39"/>
      <sheetName val="40"/>
      <sheetName val="PRESUPUESTO 2023"/>
      <sheetName val="BALANZA "/>
      <sheetName val="Hoja2"/>
      <sheetName val="CONTA BIENES"/>
      <sheetName val="CONTA OBRA"/>
      <sheetName val="17 (2)"/>
      <sheetName val=" GASTO ETIQUETADO"/>
      <sheetName val="GASTO NO ETIQUETADO"/>
    </sheetNames>
    <sheetDataSet>
      <sheetData sheetId="0"/>
      <sheetData sheetId="1"/>
      <sheetData sheetId="2"/>
      <sheetData sheetId="3">
        <row r="14">
          <cell r="C14">
            <v>351651376</v>
          </cell>
          <cell r="D14">
            <v>113379786.24000002</v>
          </cell>
          <cell r="F14">
            <v>465031162.24000001</v>
          </cell>
          <cell r="G14">
            <v>465031162.24000001</v>
          </cell>
        </row>
        <row r="15">
          <cell r="D15">
            <v>24652763</v>
          </cell>
          <cell r="F15">
            <v>24652763</v>
          </cell>
          <cell r="G15">
            <v>24652763</v>
          </cell>
        </row>
        <row r="16">
          <cell r="C16">
            <v>1805771493.3900003</v>
          </cell>
          <cell r="D16">
            <v>270116627.48999977</v>
          </cell>
          <cell r="F16">
            <v>2075888120.8799999</v>
          </cell>
          <cell r="G16">
            <v>2075888120.8799999</v>
          </cell>
        </row>
      </sheetData>
      <sheetData sheetId="4"/>
      <sheetData sheetId="5"/>
      <sheetData sheetId="6"/>
      <sheetData sheetId="7"/>
      <sheetData sheetId="8">
        <row r="9">
          <cell r="C9">
            <v>1629208217.5899997</v>
          </cell>
          <cell r="F9">
            <v>1690545255.8000002</v>
          </cell>
        </row>
        <row r="17">
          <cell r="C17">
            <v>43441850.770000003</v>
          </cell>
          <cell r="F17">
            <v>71530253.480000004</v>
          </cell>
        </row>
        <row r="27">
          <cell r="C27">
            <v>310324570</v>
          </cell>
          <cell r="F27">
            <v>365094583.6699999</v>
          </cell>
        </row>
        <row r="37">
          <cell r="C37">
            <v>140527000</v>
          </cell>
          <cell r="F37">
            <v>118201367.54000001</v>
          </cell>
        </row>
        <row r="47">
          <cell r="C47">
            <v>33921231</v>
          </cell>
          <cell r="F47">
            <v>85153175.829999998</v>
          </cell>
        </row>
        <row r="57">
          <cell r="F57">
            <v>154337379.72999999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6C7C7-89C4-41B3-969F-B7E834BFE261}">
  <sheetPr>
    <pageSetUpPr fitToPage="1"/>
  </sheetPr>
  <dimension ref="B1:J68"/>
  <sheetViews>
    <sheetView tabSelected="1" topLeftCell="B1" workbookViewId="0">
      <selection activeCell="B1" sqref="B1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9" width="14.5703125" style="1" bestFit="1" customWidth="1"/>
    <col min="10" max="10" width="16" style="1" bestFit="1" customWidth="1"/>
    <col min="11" max="16384" width="11.42578125" style="1"/>
  </cols>
  <sheetData>
    <row r="1" spans="2:7" ht="12.75" thickBot="1" x14ac:dyDescent="0.25"/>
    <row r="2" spans="2:7" x14ac:dyDescent="0.2">
      <c r="B2" s="2" t="s">
        <v>0</v>
      </c>
      <c r="C2" s="3"/>
      <c r="D2" s="3"/>
      <c r="E2" s="3"/>
      <c r="F2" s="3"/>
      <c r="G2" s="4"/>
    </row>
    <row r="3" spans="2:7" x14ac:dyDescent="0.2">
      <c r="B3" s="5" t="s">
        <v>1</v>
      </c>
      <c r="C3" s="6"/>
      <c r="D3" s="6"/>
      <c r="E3" s="6"/>
      <c r="F3" s="6"/>
      <c r="G3" s="7"/>
    </row>
    <row r="4" spans="2:7" ht="12.75" thickBot="1" x14ac:dyDescent="0.25">
      <c r="B4" s="8" t="s">
        <v>2</v>
      </c>
      <c r="C4" s="9"/>
      <c r="D4" s="9"/>
      <c r="E4" s="9"/>
      <c r="F4" s="9"/>
      <c r="G4" s="10"/>
    </row>
    <row r="5" spans="2:7" ht="42" customHeight="1" thickBot="1" x14ac:dyDescent="0.25">
      <c r="B5" s="11" t="s">
        <v>3</v>
      </c>
      <c r="C5" s="12" t="s">
        <v>4</v>
      </c>
      <c r="D5" s="13" t="s">
        <v>5</v>
      </c>
      <c r="E5" s="12" t="s">
        <v>6</v>
      </c>
      <c r="F5" s="12" t="s">
        <v>7</v>
      </c>
      <c r="G5" s="12" t="s">
        <v>8</v>
      </c>
    </row>
    <row r="6" spans="2:7" ht="12.75" thickBot="1" x14ac:dyDescent="0.25">
      <c r="B6" s="14"/>
      <c r="C6" s="15" t="s">
        <v>9</v>
      </c>
      <c r="D6" s="16" t="s">
        <v>10</v>
      </c>
      <c r="E6" s="12" t="s">
        <v>11</v>
      </c>
      <c r="F6" s="17" t="s">
        <v>12</v>
      </c>
      <c r="G6" s="12" t="s">
        <v>13</v>
      </c>
    </row>
    <row r="7" spans="2:7" x14ac:dyDescent="0.2">
      <c r="B7" s="18"/>
      <c r="C7" s="19"/>
      <c r="D7" s="20"/>
      <c r="E7" s="21"/>
      <c r="F7" s="20"/>
      <c r="G7" s="21"/>
    </row>
    <row r="8" spans="2:7" x14ac:dyDescent="0.2">
      <c r="B8" s="22" t="s">
        <v>14</v>
      </c>
      <c r="C8" s="23"/>
      <c r="D8" s="24"/>
      <c r="E8" s="25"/>
      <c r="F8" s="24"/>
      <c r="G8" s="25"/>
    </row>
    <row r="9" spans="2:7" ht="12" customHeight="1" x14ac:dyDescent="0.2">
      <c r="B9" s="26" t="s">
        <v>15</v>
      </c>
      <c r="C9" s="27">
        <v>0</v>
      </c>
      <c r="D9" s="28">
        <v>0</v>
      </c>
      <c r="E9" s="29">
        <f t="shared" ref="E9:E18" si="0">C9+D9</f>
        <v>0</v>
      </c>
      <c r="F9" s="28">
        <v>0</v>
      </c>
      <c r="G9" s="30">
        <v>0</v>
      </c>
    </row>
    <row r="10" spans="2:7" x14ac:dyDescent="0.2">
      <c r="B10" s="26" t="s">
        <v>16</v>
      </c>
      <c r="C10" s="27">
        <v>0</v>
      </c>
      <c r="D10" s="28">
        <v>0</v>
      </c>
      <c r="E10" s="29">
        <f t="shared" si="0"/>
        <v>0</v>
      </c>
      <c r="F10" s="28">
        <v>0</v>
      </c>
      <c r="G10" s="30">
        <v>0</v>
      </c>
    </row>
    <row r="11" spans="2:7" x14ac:dyDescent="0.2">
      <c r="B11" s="26" t="s">
        <v>17</v>
      </c>
      <c r="C11" s="27">
        <v>0</v>
      </c>
      <c r="D11" s="28">
        <v>0</v>
      </c>
      <c r="E11" s="29">
        <f t="shared" si="0"/>
        <v>0</v>
      </c>
      <c r="F11" s="28">
        <v>0</v>
      </c>
      <c r="G11" s="30">
        <v>0</v>
      </c>
    </row>
    <row r="12" spans="2:7" x14ac:dyDescent="0.2">
      <c r="B12" s="26" t="s">
        <v>18</v>
      </c>
      <c r="C12" s="27">
        <v>0</v>
      </c>
      <c r="D12" s="28">
        <v>0</v>
      </c>
      <c r="E12" s="29">
        <f t="shared" si="0"/>
        <v>0</v>
      </c>
      <c r="F12" s="28"/>
      <c r="G12" s="30">
        <v>0</v>
      </c>
    </row>
    <row r="13" spans="2:7" x14ac:dyDescent="0.2">
      <c r="B13" s="26" t="s">
        <v>19</v>
      </c>
      <c r="C13" s="27">
        <v>0</v>
      </c>
      <c r="D13" s="28">
        <v>0</v>
      </c>
      <c r="E13" s="29">
        <f t="shared" si="0"/>
        <v>0</v>
      </c>
      <c r="F13" s="28">
        <v>0</v>
      </c>
      <c r="G13" s="30">
        <v>0</v>
      </c>
    </row>
    <row r="14" spans="2:7" x14ac:dyDescent="0.2">
      <c r="B14" s="26" t="s">
        <v>20</v>
      </c>
      <c r="C14" s="27">
        <v>0</v>
      </c>
      <c r="D14" s="28">
        <v>0</v>
      </c>
      <c r="E14" s="29">
        <f t="shared" si="0"/>
        <v>0</v>
      </c>
      <c r="F14" s="28">
        <v>0</v>
      </c>
      <c r="G14" s="30">
        <v>0</v>
      </c>
    </row>
    <row r="15" spans="2:7" ht="24" customHeight="1" x14ac:dyDescent="0.2">
      <c r="B15" s="31" t="s">
        <v>21</v>
      </c>
      <c r="C15" s="27">
        <f>+'[1]12'!C14</f>
        <v>351651376</v>
      </c>
      <c r="D15" s="28">
        <f>+'[1]12'!D14</f>
        <v>113379786.24000002</v>
      </c>
      <c r="E15" s="29">
        <f>+C15+D15</f>
        <v>465031162.24000001</v>
      </c>
      <c r="F15" s="28">
        <f>+'[1]12'!F14</f>
        <v>465031162.24000001</v>
      </c>
      <c r="G15" s="30">
        <f>+'[1]12'!G14</f>
        <v>465031162.24000001</v>
      </c>
    </row>
    <row r="16" spans="2:7" ht="36" customHeight="1" x14ac:dyDescent="0.2">
      <c r="B16" s="31" t="s">
        <v>22</v>
      </c>
      <c r="C16" s="27"/>
      <c r="D16" s="28">
        <f>+'[1]12'!D15</f>
        <v>24652763</v>
      </c>
      <c r="E16" s="29">
        <f>+C16+D16</f>
        <v>24652763</v>
      </c>
      <c r="F16" s="28">
        <f>+'[1]12'!F15</f>
        <v>24652763</v>
      </c>
      <c r="G16" s="30">
        <f>+'[1]12'!G15</f>
        <v>24652763</v>
      </c>
    </row>
    <row r="17" spans="2:10" ht="24" customHeight="1" x14ac:dyDescent="0.2">
      <c r="B17" s="31" t="s">
        <v>23</v>
      </c>
      <c r="C17" s="27">
        <f>+'[1]12'!C16</f>
        <v>1805771493.3900003</v>
      </c>
      <c r="D17" s="28">
        <f>+'[1]12'!D16</f>
        <v>270116627.48999977</v>
      </c>
      <c r="E17" s="29">
        <f>+C17+D17</f>
        <v>2075888120.8800001</v>
      </c>
      <c r="F17" s="28">
        <f>+'[1]12'!F16</f>
        <v>2075888120.8799999</v>
      </c>
      <c r="G17" s="30">
        <f>+'[1]12'!G16</f>
        <v>2075888120.8799999</v>
      </c>
    </row>
    <row r="18" spans="2:10" ht="24" customHeight="1" x14ac:dyDescent="0.2">
      <c r="B18" s="26" t="s">
        <v>24</v>
      </c>
      <c r="C18" s="30">
        <v>0</v>
      </c>
      <c r="D18" s="28">
        <v>0</v>
      </c>
      <c r="E18" s="29">
        <f t="shared" si="0"/>
        <v>0</v>
      </c>
      <c r="F18" s="28">
        <v>0</v>
      </c>
      <c r="G18" s="30">
        <v>0</v>
      </c>
    </row>
    <row r="19" spans="2:10" x14ac:dyDescent="0.2">
      <c r="B19" s="32"/>
      <c r="C19" s="29"/>
      <c r="D19" s="33"/>
      <c r="E19" s="29"/>
      <c r="F19" s="33"/>
      <c r="G19" s="29"/>
    </row>
    <row r="20" spans="2:10" x14ac:dyDescent="0.2">
      <c r="B20" s="34" t="s">
        <v>25</v>
      </c>
      <c r="C20" s="35">
        <f>SUM(C9:C18)</f>
        <v>2157422869.3900003</v>
      </c>
      <c r="D20" s="36">
        <f>SUM(D9:D18)</f>
        <v>408149176.72999978</v>
      </c>
      <c r="E20" s="35">
        <f>C20+D20</f>
        <v>2565572046.1199999</v>
      </c>
      <c r="F20" s="36">
        <f>SUM(F9:F18)</f>
        <v>2565572046.1199999</v>
      </c>
      <c r="G20" s="35">
        <f>SUM(G9:G18)</f>
        <v>2565572046.1199999</v>
      </c>
      <c r="H20" s="37"/>
    </row>
    <row r="21" spans="2:10" ht="12.75" thickBot="1" x14ac:dyDescent="0.25">
      <c r="B21" s="34"/>
      <c r="C21" s="38"/>
      <c r="D21" s="39"/>
      <c r="E21" s="40"/>
      <c r="F21" s="39"/>
      <c r="G21" s="38"/>
    </row>
    <row r="22" spans="2:10" ht="39" customHeight="1" thickBot="1" x14ac:dyDescent="0.25">
      <c r="B22" s="11" t="s">
        <v>3</v>
      </c>
      <c r="C22" s="12" t="s">
        <v>26</v>
      </c>
      <c r="D22" s="41" t="s">
        <v>5</v>
      </c>
      <c r="E22" s="12" t="s">
        <v>6</v>
      </c>
      <c r="F22" s="12" t="s">
        <v>7</v>
      </c>
      <c r="G22" s="42" t="s">
        <v>27</v>
      </c>
    </row>
    <row r="23" spans="2:10" ht="12.75" thickBot="1" x14ac:dyDescent="0.25">
      <c r="B23" s="14"/>
      <c r="C23" s="15" t="s">
        <v>9</v>
      </c>
      <c r="D23" s="12" t="s">
        <v>10</v>
      </c>
      <c r="E23" s="12" t="s">
        <v>11</v>
      </c>
      <c r="F23" s="12" t="s">
        <v>12</v>
      </c>
      <c r="G23" s="42" t="s">
        <v>13</v>
      </c>
    </row>
    <row r="24" spans="2:10" s="46" customFormat="1" x14ac:dyDescent="0.2">
      <c r="B24" s="43"/>
      <c r="C24" s="44"/>
      <c r="D24" s="25"/>
      <c r="E24" s="25"/>
      <c r="F24" s="25"/>
      <c r="G24" s="45"/>
    </row>
    <row r="25" spans="2:10" ht="12" customHeight="1" x14ac:dyDescent="0.2">
      <c r="B25" s="47" t="s">
        <v>28</v>
      </c>
      <c r="C25" s="25"/>
      <c r="D25" s="25"/>
      <c r="E25" s="25"/>
      <c r="F25" s="25"/>
      <c r="G25" s="45"/>
    </row>
    <row r="26" spans="2:10" ht="12" customHeight="1" x14ac:dyDescent="0.2">
      <c r="B26" s="43" t="s">
        <v>29</v>
      </c>
      <c r="C26" s="48">
        <f>+'[1]17'!C9</f>
        <v>1629208217.5899997</v>
      </c>
      <c r="D26" s="48">
        <f>+F26-C26</f>
        <v>61337038.210000515</v>
      </c>
      <c r="E26" s="49">
        <f>+C26+D26</f>
        <v>1690545255.8000002</v>
      </c>
      <c r="F26" s="48">
        <f>+'[1]17'!F9</f>
        <v>1690545255.8000002</v>
      </c>
      <c r="G26" s="50">
        <f t="shared" ref="G26:G31" si="1">+F26</f>
        <v>1690545255.8000002</v>
      </c>
      <c r="I26" s="51"/>
      <c r="J26" s="51"/>
    </row>
    <row r="27" spans="2:10" ht="12" customHeight="1" x14ac:dyDescent="0.2">
      <c r="B27" s="43" t="s">
        <v>30</v>
      </c>
      <c r="C27" s="48">
        <f>+'[1]17'!C17</f>
        <v>43441850.770000003</v>
      </c>
      <c r="D27" s="48">
        <f t="shared" ref="D27:D30" si="2">+F27-C27</f>
        <v>28088402.710000001</v>
      </c>
      <c r="E27" s="49">
        <f t="shared" ref="E27:E35" si="3">+C27+D27</f>
        <v>71530253.480000004</v>
      </c>
      <c r="F27" s="48">
        <f>+'[1]17'!F17</f>
        <v>71530253.480000004</v>
      </c>
      <c r="G27" s="50">
        <f t="shared" si="1"/>
        <v>71530253.480000004</v>
      </c>
      <c r="I27" s="51"/>
      <c r="J27" s="51"/>
    </row>
    <row r="28" spans="2:10" x14ac:dyDescent="0.2">
      <c r="B28" s="43" t="s">
        <v>31</v>
      </c>
      <c r="C28" s="48">
        <f>+'[1]17'!C27</f>
        <v>310324570</v>
      </c>
      <c r="D28" s="48">
        <f t="shared" si="2"/>
        <v>54770013.669999897</v>
      </c>
      <c r="E28" s="49">
        <f t="shared" si="3"/>
        <v>365094583.6699999</v>
      </c>
      <c r="F28" s="48">
        <f>+'[1]17'!F27</f>
        <v>365094583.6699999</v>
      </c>
      <c r="G28" s="50">
        <f t="shared" si="1"/>
        <v>365094583.6699999</v>
      </c>
      <c r="I28" s="51"/>
      <c r="J28" s="51"/>
    </row>
    <row r="29" spans="2:10" x14ac:dyDescent="0.2">
      <c r="B29" s="43" t="s">
        <v>32</v>
      </c>
      <c r="C29" s="48">
        <f>+'[1]17'!C37</f>
        <v>140527000</v>
      </c>
      <c r="D29" s="48">
        <f t="shared" si="2"/>
        <v>-22325632.459999993</v>
      </c>
      <c r="E29" s="49">
        <f t="shared" si="3"/>
        <v>118201367.54000001</v>
      </c>
      <c r="F29" s="48">
        <f>+'[1]17'!F37</f>
        <v>118201367.54000001</v>
      </c>
      <c r="G29" s="50">
        <f t="shared" si="1"/>
        <v>118201367.54000001</v>
      </c>
      <c r="I29" s="51"/>
      <c r="J29" s="51"/>
    </row>
    <row r="30" spans="2:10" x14ac:dyDescent="0.2">
      <c r="B30" s="43" t="s">
        <v>33</v>
      </c>
      <c r="C30" s="48">
        <f>+'[1]17'!C47</f>
        <v>33921231</v>
      </c>
      <c r="D30" s="48">
        <f t="shared" si="2"/>
        <v>51231944.829999998</v>
      </c>
      <c r="E30" s="49">
        <f t="shared" si="3"/>
        <v>85153175.829999998</v>
      </c>
      <c r="F30" s="48">
        <f>+'[1]17'!F47</f>
        <v>85153175.829999998</v>
      </c>
      <c r="G30" s="50">
        <f t="shared" si="1"/>
        <v>85153175.829999998</v>
      </c>
      <c r="I30" s="51"/>
      <c r="J30" s="51"/>
    </row>
    <row r="31" spans="2:10" x14ac:dyDescent="0.2">
      <c r="B31" s="43" t="s">
        <v>34</v>
      </c>
      <c r="C31" s="48"/>
      <c r="D31" s="48">
        <f>+F31-C31</f>
        <v>154337379.72999999</v>
      </c>
      <c r="E31" s="49">
        <f t="shared" si="3"/>
        <v>154337379.72999999</v>
      </c>
      <c r="F31" s="48">
        <f>+'[1]17'!F57</f>
        <v>154337379.72999999</v>
      </c>
      <c r="G31" s="50">
        <f t="shared" si="1"/>
        <v>154337379.72999999</v>
      </c>
      <c r="I31" s="51"/>
      <c r="J31" s="51"/>
    </row>
    <row r="32" spans="2:10" x14ac:dyDescent="0.2">
      <c r="B32" s="43" t="s">
        <v>35</v>
      </c>
      <c r="C32" s="48"/>
      <c r="D32" s="48"/>
      <c r="E32" s="49">
        <f t="shared" si="3"/>
        <v>0</v>
      </c>
      <c r="F32" s="48"/>
      <c r="G32" s="50"/>
      <c r="I32" s="51"/>
      <c r="J32" s="51"/>
    </row>
    <row r="33" spans="2:10" x14ac:dyDescent="0.2">
      <c r="B33" s="43" t="s">
        <v>36</v>
      </c>
      <c r="C33" s="48"/>
      <c r="D33" s="48"/>
      <c r="E33" s="49">
        <f t="shared" si="3"/>
        <v>0</v>
      </c>
      <c r="F33" s="48"/>
      <c r="G33" s="50"/>
      <c r="I33" s="51"/>
      <c r="J33" s="51"/>
    </row>
    <row r="34" spans="2:10" x14ac:dyDescent="0.2">
      <c r="B34" s="43" t="s">
        <v>37</v>
      </c>
      <c r="C34" s="48"/>
      <c r="D34" s="48">
        <f>+'[1]17'!D80</f>
        <v>0</v>
      </c>
      <c r="E34" s="49">
        <f t="shared" si="3"/>
        <v>0</v>
      </c>
      <c r="F34" s="48">
        <f>+'[1]17'!F80</f>
        <v>0</v>
      </c>
      <c r="G34" s="50">
        <f>+'[1]17'!G80</f>
        <v>0</v>
      </c>
      <c r="I34" s="51"/>
      <c r="J34" s="51"/>
    </row>
    <row r="35" spans="2:10" x14ac:dyDescent="0.2">
      <c r="B35" s="43"/>
      <c r="C35" s="49"/>
      <c r="D35" s="49"/>
      <c r="E35" s="49">
        <f t="shared" si="3"/>
        <v>0</v>
      </c>
      <c r="F35" s="49"/>
      <c r="G35" s="52"/>
    </row>
    <row r="36" spans="2:10" x14ac:dyDescent="0.2">
      <c r="B36" s="53" t="s">
        <v>38</v>
      </c>
      <c r="C36" s="54">
        <f>SUM(C26:C34)</f>
        <v>2157422869.3599997</v>
      </c>
      <c r="D36" s="54">
        <f>SUM(D26:D34)</f>
        <v>327439146.69000041</v>
      </c>
      <c r="E36" s="54">
        <f>SUM(E26:E34)</f>
        <v>2484862016.0500002</v>
      </c>
      <c r="F36" s="54">
        <f>SUM(F26:F34)</f>
        <v>2484862016.0500002</v>
      </c>
      <c r="G36" s="55">
        <f>SUM(G26:G34)</f>
        <v>2484862016.0500002</v>
      </c>
      <c r="H36" s="37"/>
    </row>
    <row r="37" spans="2:10" s="46" customFormat="1" ht="12.75" thickBot="1" x14ac:dyDescent="0.25">
      <c r="B37" s="56"/>
      <c r="C37" s="49"/>
      <c r="D37" s="49"/>
      <c r="E37" s="49"/>
      <c r="F37" s="49"/>
      <c r="G37" s="57"/>
    </row>
    <row r="38" spans="2:10" ht="12.75" thickBot="1" x14ac:dyDescent="0.25">
      <c r="B38" s="58" t="s">
        <v>39</v>
      </c>
      <c r="C38" s="59">
        <f>+C20-C36</f>
        <v>3.0000686645507813E-2</v>
      </c>
      <c r="D38" s="59">
        <f>D20-D36</f>
        <v>80710030.039999366</v>
      </c>
      <c r="E38" s="59">
        <f>D38+C38</f>
        <v>80710030.070000052</v>
      </c>
      <c r="F38" s="60">
        <f>F20-F36</f>
        <v>80710030.069999695</v>
      </c>
      <c r="G38" s="61">
        <f>G20-G36</f>
        <v>80710030.069999695</v>
      </c>
      <c r="H38" s="37"/>
    </row>
    <row r="39" spans="2:10" s="62" customFormat="1" ht="15" customHeight="1" x14ac:dyDescent="0.2"/>
    <row r="40" spans="2:10" s="62" customFormat="1" x14ac:dyDescent="0.2"/>
    <row r="41" spans="2:10" s="62" customFormat="1" x14ac:dyDescent="0.2"/>
    <row r="42" spans="2:10" s="62" customFormat="1" x14ac:dyDescent="0.2">
      <c r="B42" s="63"/>
      <c r="C42" s="65"/>
      <c r="D42" s="64"/>
      <c r="E42" s="65"/>
      <c r="F42" s="65"/>
      <c r="G42" s="65"/>
    </row>
    <row r="43" spans="2:10" s="62" customFormat="1" x14ac:dyDescent="0.2">
      <c r="B43" s="67" t="s">
        <v>40</v>
      </c>
      <c r="C43" s="67"/>
      <c r="D43" s="66"/>
      <c r="E43" s="67" t="s">
        <v>41</v>
      </c>
      <c r="F43" s="67"/>
      <c r="G43" s="67"/>
    </row>
    <row r="44" spans="2:10" s="62" customFormat="1" x14ac:dyDescent="0.2">
      <c r="B44" s="67" t="s">
        <v>42</v>
      </c>
      <c r="C44" s="67"/>
      <c r="D44" s="66"/>
      <c r="E44" s="67" t="s">
        <v>43</v>
      </c>
      <c r="F44" s="67"/>
      <c r="G44" s="67"/>
    </row>
    <row r="45" spans="2:10" s="62" customFormat="1" x14ac:dyDescent="0.2"/>
    <row r="46" spans="2:10" s="62" customFormat="1" x14ac:dyDescent="0.2"/>
    <row r="47" spans="2:10" s="62" customFormat="1" x14ac:dyDescent="0.2"/>
    <row r="48" spans="2:10" s="62" customFormat="1" x14ac:dyDescent="0.2"/>
    <row r="49" s="62" customFormat="1" x14ac:dyDescent="0.2"/>
    <row r="50" s="62" customFormat="1" x14ac:dyDescent="0.2"/>
    <row r="51" s="62" customFormat="1" x14ac:dyDescent="0.2"/>
    <row r="52" s="62" customFormat="1" x14ac:dyDescent="0.2"/>
    <row r="53" s="62" customFormat="1" x14ac:dyDescent="0.2"/>
    <row r="54" s="62" customFormat="1" x14ac:dyDescent="0.2"/>
    <row r="55" s="62" customFormat="1" x14ac:dyDescent="0.2"/>
    <row r="56" s="62" customFormat="1" x14ac:dyDescent="0.2"/>
    <row r="57" s="62" customFormat="1" x14ac:dyDescent="0.2"/>
    <row r="58" s="62" customFormat="1" x14ac:dyDescent="0.2"/>
    <row r="59" s="62" customFormat="1" x14ac:dyDescent="0.2"/>
    <row r="60" s="62" customFormat="1" x14ac:dyDescent="0.2"/>
    <row r="61" s="62" customFormat="1" x14ac:dyDescent="0.2"/>
    <row r="62" s="62" customFormat="1" x14ac:dyDescent="0.2"/>
    <row r="63" s="62" customFormat="1" x14ac:dyDescent="0.2"/>
    <row r="64" s="62" customFormat="1" x14ac:dyDescent="0.2"/>
    <row r="65" s="62" customFormat="1" x14ac:dyDescent="0.2"/>
    <row r="66" s="62" customFormat="1" x14ac:dyDescent="0.2"/>
    <row r="67" s="62" customFormat="1" x14ac:dyDescent="0.2"/>
    <row r="68" s="62" customFormat="1" x14ac:dyDescent="0.2"/>
  </sheetData>
  <mergeCells count="9">
    <mergeCell ref="E44:G44"/>
    <mergeCell ref="B43:C43"/>
    <mergeCell ref="B44:C44"/>
    <mergeCell ref="B2:G2"/>
    <mergeCell ref="B3:G3"/>
    <mergeCell ref="B4:G4"/>
    <mergeCell ref="B5:B6"/>
    <mergeCell ref="B22:B23"/>
    <mergeCell ref="E43:G43"/>
  </mergeCells>
  <pageMargins left="0.7" right="0.7" top="0.75" bottom="0.75" header="0.3" footer="0.3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2024-01-29T18:22:44Z</cp:lastPrinted>
  <dcterms:created xsi:type="dcterms:W3CDTF">2024-01-29T18:21:55Z</dcterms:created>
  <dcterms:modified xsi:type="dcterms:W3CDTF">2024-01-29T18:22:57Z</dcterms:modified>
</cp:coreProperties>
</file>